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202300"/>
  <bookViews>
    <workbookView xWindow="65416" yWindow="65416" windowWidth="24240" windowHeight="1302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<sst xmlns="http://schemas.openxmlformats.org/spreadsheetml/2006/main" count="73" uniqueCount="45">
  <si>
    <t>May - FIRE 2024</t>
  </si>
  <si>
    <t>TOTALS:</t>
  </si>
  <si>
    <t xml:space="preserve">Responded  </t>
  </si>
  <si>
    <t xml:space="preserve">Location </t>
  </si>
  <si>
    <t>Response Type</t>
  </si>
  <si>
    <t>Date</t>
  </si>
  <si>
    <t>CAD
Run #</t>
  </si>
  <si>
    <t>Yes</t>
  </si>
  <si>
    <t>No</t>
  </si>
  <si>
    <t xml:space="preserve">Dispatch 
Time </t>
  </si>
  <si>
    <t>On-Scene
Time</t>
  </si>
  <si>
    <t>Total
Response 
Time</t>
  </si>
  <si>
    <t>Total
Time
(Min)</t>
  </si>
  <si>
    <t>City</t>
  </si>
  <si>
    <t>Elberta</t>
  </si>
  <si>
    <t>Lake</t>
  </si>
  <si>
    <t>Crystal Lake</t>
  </si>
  <si>
    <t>Gilmore</t>
  </si>
  <si>
    <t xml:space="preserve">Mutual
 Aid </t>
  </si>
  <si>
    <t xml:space="preserve">Fire </t>
  </si>
  <si>
    <t>Wildland 
Fire</t>
  </si>
  <si>
    <t>Vehicle</t>
  </si>
  <si>
    <t>Water
Rescue</t>
  </si>
  <si>
    <t xml:space="preserve">Fire
Alarm </t>
  </si>
  <si>
    <t>Carbon Monoxide  Detector</t>
  </si>
  <si>
    <t>Cancelled 
Enroute</t>
  </si>
  <si>
    <t>Powerline 
Down</t>
  </si>
  <si>
    <t>Gas 
Leak</t>
  </si>
  <si>
    <t>Tree in 
Road</t>
  </si>
  <si>
    <t xml:space="preserve">Other </t>
  </si>
  <si>
    <t xml:space="preserve">Narrative </t>
  </si>
  <si>
    <t xml:space="preserve">NOTIFICATION ALERT FROM DISPATCH THAT ALL THE MPSCS RADIOS ARE DOWN STATEWIDE </t>
  </si>
  <si>
    <t>NOTIFICATION ALERT</t>
  </si>
  <si>
    <t xml:space="preserve">NOTIFICATION ALERT FROM DISPATCH THAT ALL THE MPSCS RADIOS ARE OPERATIONAL  </t>
  </si>
  <si>
    <t>X</t>
  </si>
  <si>
    <t xml:space="preserve">Canceled by Alarm Company </t>
  </si>
  <si>
    <t xml:space="preserve">NOTIFICATION ALERT FROM DISPATCH TESTING E-DISPATCH AND CHIEF 360  </t>
  </si>
  <si>
    <t xml:space="preserve">NOTIFICATION ALERT FROM DISPATCH </t>
  </si>
  <si>
    <t xml:space="preserve">TEST NOTIFICATION ALERT FROM DISPATCH </t>
  </si>
  <si>
    <t>ACCIDENTAL TONE OUT  -  WRONG DEPARTMENT</t>
  </si>
  <si>
    <t xml:space="preserve">Illegal Burn </t>
  </si>
  <si>
    <t>FIRE</t>
  </si>
  <si>
    <t xml:space="preserve">Avg Rsp 
Time </t>
  </si>
  <si>
    <t xml:space="preserve">Lake </t>
  </si>
  <si>
    <t>CLT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</si>
</sst>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2" xfId="0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3" xfId="0" applyFont="1" applyBorder="1"/>
    <xf numFmtId="0" fontId="4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20" fontId="5" fillId="3" borderId="19" xfId="0" applyNumberFormat="1" applyFont="1" applyFill="1" applyBorder="1" applyAlignment="1">
      <alignment horizontal="center"/>
    </xf>
    <xf numFmtId="20" fontId="5" fillId="0" borderId="20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5" fillId="0" borderId="24" xfId="0" applyFont="1" applyBorder="1"/>
    <xf numFmtId="20" fontId="5" fillId="3" borderId="25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0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0" fontId="5" fillId="2" borderId="10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" xfId="0" applyBorder="1"/>
    <xf numFmtId="20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9072C-435B-478C-8748-F959DF6ED2AA}">
  <sheetPr>
    <pageSetUpPr fitToPage="1"/>
  </sheetPr>
  <dimension ref="A1:Z31"/>
  <sheetViews>
    <sheetView tabSelected="1" workbookViewId="0" topLeftCell="A1">
      <selection activeCell="A1" sqref="A1:XFD1048576"/>
    </sheetView>
  </sheetViews>
  <sheetFormatPr defaultColWidth="8.796875" defaultRowHeight="14.25"/>
  <cols>
    <col min="1" max="1" width="6.3984375" style="0" customWidth="1"/>
    <col min="2" max="2" width="9.19921875" style="0" customWidth="1"/>
    <col min="3" max="4" width="7" style="0" customWidth="1"/>
    <col min="5" max="5" width="11.5" style="0" customWidth="1"/>
    <col min="6" max="6" width="10.8984375" style="0" customWidth="1"/>
    <col min="7" max="7" width="12" style="0" customWidth="1"/>
    <col min="8" max="14" width="10.5" style="0" customWidth="1"/>
    <col min="15" max="15" width="6" style="0" customWidth="1"/>
    <col min="16" max="16" width="9.69921875" style="0" customWidth="1"/>
    <col min="20" max="20" width="11.19921875" style="0" customWidth="1"/>
    <col min="21" max="22" width="11.09765625" style="0" customWidth="1"/>
    <col min="23" max="23" width="6.59765625" style="0" customWidth="1"/>
    <col min="24" max="24" width="7.8984375" style="0" customWidth="1"/>
    <col min="26" max="26" width="31.19921875" style="0" customWidth="1"/>
  </cols>
  <sheetData>
    <row r="1" spans="1:2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thickBot="1">
      <c r="A2" s="2" t="s">
        <v>1</v>
      </c>
      <c r="B2" s="2"/>
      <c r="C2" s="3">
        <f aca="true" t="shared" si="0" ref="C2:Y2">SUM(C20)</f>
        <v>8</v>
      </c>
      <c r="D2" s="3">
        <f t="shared" si="0"/>
        <v>0</v>
      </c>
      <c r="E2" s="3"/>
      <c r="F2" s="3"/>
      <c r="G2" s="4">
        <f>AVERAGE(G5:G19)</f>
        <v>0.0038425925925925975</v>
      </c>
      <c r="H2" s="5">
        <f>SUM(H20)</f>
        <v>4.666666666666667</v>
      </c>
      <c r="I2" s="3">
        <f t="shared" si="0"/>
        <v>3</v>
      </c>
      <c r="J2" s="3">
        <f t="shared" si="0"/>
        <v>1</v>
      </c>
      <c r="K2" s="3">
        <f t="shared" si="0"/>
        <v>2</v>
      </c>
      <c r="L2" s="3">
        <f t="shared" si="0"/>
        <v>0</v>
      </c>
      <c r="M2" s="3">
        <f t="shared" si="0"/>
        <v>2</v>
      </c>
      <c r="N2" s="3">
        <f t="shared" si="0"/>
        <v>0</v>
      </c>
      <c r="O2" s="3">
        <f t="shared" si="0"/>
        <v>3</v>
      </c>
      <c r="P2" s="3">
        <f t="shared" si="0"/>
        <v>0</v>
      </c>
      <c r="Q2" s="3">
        <f t="shared" si="0"/>
        <v>1</v>
      </c>
      <c r="R2" s="3">
        <f t="shared" si="0"/>
        <v>0</v>
      </c>
      <c r="S2" s="3">
        <f t="shared" si="0"/>
        <v>2</v>
      </c>
      <c r="T2" s="3">
        <f t="shared" si="0"/>
        <v>0</v>
      </c>
      <c r="U2" s="3">
        <f t="shared" si="0"/>
        <v>0</v>
      </c>
      <c r="V2" s="3">
        <f t="shared" si="0"/>
        <v>0</v>
      </c>
      <c r="W2" s="3">
        <f t="shared" si="0"/>
        <v>2</v>
      </c>
      <c r="X2" s="3">
        <f t="shared" si="0"/>
        <v>0</v>
      </c>
      <c r="Y2" s="3">
        <f t="shared" si="0"/>
        <v>0</v>
      </c>
      <c r="Z2" s="3"/>
    </row>
    <row r="3" spans="1:26" ht="18.75" thickBot="1">
      <c r="A3" s="6"/>
      <c r="B3" s="6"/>
      <c r="C3" s="7" t="s">
        <v>2</v>
      </c>
      <c r="D3" s="8"/>
      <c r="E3" s="9"/>
      <c r="F3" s="10"/>
      <c r="G3" s="11"/>
      <c r="H3" s="12"/>
      <c r="I3" s="13" t="s">
        <v>3</v>
      </c>
      <c r="J3" s="14"/>
      <c r="K3" s="14"/>
      <c r="L3" s="14"/>
      <c r="M3" s="14"/>
      <c r="N3" s="15"/>
      <c r="O3" s="16" t="s">
        <v>4</v>
      </c>
      <c r="P3" s="17"/>
      <c r="Q3" s="17"/>
      <c r="R3" s="17"/>
      <c r="S3" s="17"/>
      <c r="T3" s="17"/>
      <c r="U3" s="17"/>
      <c r="V3" s="17"/>
      <c r="W3" s="17"/>
      <c r="X3" s="17"/>
      <c r="Y3" s="18"/>
      <c r="Z3" s="19"/>
    </row>
    <row r="4" spans="1:26" ht="46.5" thickBot="1">
      <c r="A4" s="20" t="s">
        <v>5</v>
      </c>
      <c r="B4" s="21" t="s">
        <v>6</v>
      </c>
      <c r="C4" s="22" t="s">
        <v>7</v>
      </c>
      <c r="D4" s="23" t="s">
        <v>8</v>
      </c>
      <c r="E4" s="21" t="s">
        <v>9</v>
      </c>
      <c r="F4" s="24" t="s">
        <v>10</v>
      </c>
      <c r="G4" s="24" t="s">
        <v>11</v>
      </c>
      <c r="H4" s="21" t="s">
        <v>12</v>
      </c>
      <c r="I4" s="22" t="s">
        <v>13</v>
      </c>
      <c r="J4" s="25" t="s">
        <v>14</v>
      </c>
      <c r="K4" s="25" t="s">
        <v>15</v>
      </c>
      <c r="L4" s="26" t="s">
        <v>16</v>
      </c>
      <c r="M4" s="25" t="s">
        <v>17</v>
      </c>
      <c r="N4" s="27" t="s">
        <v>18</v>
      </c>
      <c r="O4" s="22" t="s">
        <v>19</v>
      </c>
      <c r="P4" s="28" t="s">
        <v>20</v>
      </c>
      <c r="Q4" s="25" t="s">
        <v>21</v>
      </c>
      <c r="R4" s="29" t="s">
        <v>22</v>
      </c>
      <c r="S4" s="30" t="s">
        <v>23</v>
      </c>
      <c r="T4" s="30" t="s">
        <v>24</v>
      </c>
      <c r="U4" s="30" t="s">
        <v>25</v>
      </c>
      <c r="V4" s="30" t="s">
        <v>26</v>
      </c>
      <c r="W4" s="31" t="s">
        <v>27</v>
      </c>
      <c r="X4" s="31" t="s">
        <v>28</v>
      </c>
      <c r="Y4" s="32" t="s">
        <v>29</v>
      </c>
      <c r="Z4" s="33" t="s">
        <v>30</v>
      </c>
    </row>
    <row r="5" spans="1:26" ht="16.5" thickBot="1">
      <c r="A5" s="34">
        <v>1</v>
      </c>
      <c r="B5" s="34">
        <v>257</v>
      </c>
      <c r="C5" s="35"/>
      <c r="D5" s="36"/>
      <c r="E5" s="37"/>
      <c r="F5" s="37"/>
      <c r="G5" s="38">
        <f aca="true" t="shared" si="1" ref="G5:G19">SUM(F5-E5)</f>
        <v>0</v>
      </c>
      <c r="H5" s="39" t="s">
        <v>31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2" t="s">
        <v>32</v>
      </c>
    </row>
    <row r="6" spans="1:26" ht="15.75">
      <c r="A6" s="34">
        <v>4</v>
      </c>
      <c r="B6" s="34">
        <v>258</v>
      </c>
      <c r="C6" s="35"/>
      <c r="D6" s="36"/>
      <c r="E6" s="43"/>
      <c r="F6" s="43"/>
      <c r="G6" s="38">
        <f t="shared" si="1"/>
        <v>0</v>
      </c>
      <c r="H6" s="39" t="s">
        <v>33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1"/>
      <c r="Z6" s="42" t="s">
        <v>32</v>
      </c>
    </row>
    <row r="7" spans="1:26" ht="15">
      <c r="A7" s="34">
        <v>4</v>
      </c>
      <c r="B7" s="34">
        <v>260</v>
      </c>
      <c r="C7" s="44" t="s">
        <v>34</v>
      </c>
      <c r="D7" s="45"/>
      <c r="E7" s="46">
        <v>0.88125</v>
      </c>
      <c r="F7" s="46">
        <v>0.8868055555555555</v>
      </c>
      <c r="G7" s="38">
        <f t="shared" si="1"/>
        <v>0.005555555555555536</v>
      </c>
      <c r="H7" s="47">
        <v>16</v>
      </c>
      <c r="I7" s="48"/>
      <c r="J7" s="47" t="s">
        <v>34</v>
      </c>
      <c r="K7" s="47"/>
      <c r="L7" s="47"/>
      <c r="M7" s="47"/>
      <c r="N7" s="49"/>
      <c r="O7" s="50" t="s">
        <v>34</v>
      </c>
      <c r="P7" s="48"/>
      <c r="Q7" s="47"/>
      <c r="R7" s="47"/>
      <c r="S7" s="47"/>
      <c r="T7" s="47"/>
      <c r="U7" s="47"/>
      <c r="V7" s="47"/>
      <c r="W7" s="51"/>
      <c r="X7" s="51"/>
      <c r="Y7" s="49"/>
      <c r="Z7" s="42"/>
    </row>
    <row r="8" spans="1:26" ht="15">
      <c r="A8" s="34">
        <v>7</v>
      </c>
      <c r="B8" s="34">
        <v>267</v>
      </c>
      <c r="C8" s="44" t="s">
        <v>34</v>
      </c>
      <c r="D8" s="45"/>
      <c r="E8" s="46">
        <v>0.8229166666666666</v>
      </c>
      <c r="F8" s="46">
        <v>0.8326388888888889</v>
      </c>
      <c r="G8" s="38">
        <f t="shared" si="1"/>
        <v>0.009722222222222299</v>
      </c>
      <c r="H8" s="47">
        <v>14</v>
      </c>
      <c r="I8" s="48"/>
      <c r="J8" s="47"/>
      <c r="K8" s="47" t="s">
        <v>34</v>
      </c>
      <c r="L8" s="47"/>
      <c r="M8" s="47"/>
      <c r="N8" s="49"/>
      <c r="O8" s="50"/>
      <c r="P8" s="48"/>
      <c r="Q8" s="47"/>
      <c r="R8" s="47"/>
      <c r="S8" s="47" t="s">
        <v>34</v>
      </c>
      <c r="T8" s="47"/>
      <c r="U8" s="47"/>
      <c r="V8" s="47"/>
      <c r="W8" s="51"/>
      <c r="X8" s="51"/>
      <c r="Y8" s="49"/>
      <c r="Z8" s="42" t="s">
        <v>35</v>
      </c>
    </row>
    <row r="9" spans="1:26" ht="15">
      <c r="A9" s="34">
        <v>9</v>
      </c>
      <c r="B9" s="34">
        <v>269</v>
      </c>
      <c r="C9" s="44" t="s">
        <v>34</v>
      </c>
      <c r="D9" s="45"/>
      <c r="E9" s="46">
        <v>0.37916666666666665</v>
      </c>
      <c r="F9" s="46">
        <v>0.38819444444444445</v>
      </c>
      <c r="G9" s="38">
        <f t="shared" si="1"/>
        <v>0.009027777777777801</v>
      </c>
      <c r="H9" s="47">
        <v>61</v>
      </c>
      <c r="I9" s="48"/>
      <c r="J9" s="47"/>
      <c r="K9" s="47"/>
      <c r="L9" s="47"/>
      <c r="M9" s="47" t="s">
        <v>34</v>
      </c>
      <c r="N9" s="49"/>
      <c r="O9" s="50"/>
      <c r="P9" s="48"/>
      <c r="Q9" s="47" t="s">
        <v>34</v>
      </c>
      <c r="R9" s="47"/>
      <c r="S9" s="47"/>
      <c r="T9" s="47"/>
      <c r="U9" s="47"/>
      <c r="V9" s="47"/>
      <c r="W9" s="51"/>
      <c r="X9" s="51"/>
      <c r="Y9" s="49"/>
      <c r="Z9" s="42"/>
    </row>
    <row r="10" spans="1:26" ht="15.75" thickBot="1">
      <c r="A10" s="34">
        <v>9</v>
      </c>
      <c r="B10" s="34">
        <v>271</v>
      </c>
      <c r="C10" s="44" t="s">
        <v>34</v>
      </c>
      <c r="D10" s="45"/>
      <c r="E10" s="46">
        <v>0.9548611111111112</v>
      </c>
      <c r="F10" s="46">
        <v>0.9625</v>
      </c>
      <c r="G10" s="38">
        <f t="shared" si="1"/>
        <v>0.007638888888888862</v>
      </c>
      <c r="H10" s="47">
        <v>71</v>
      </c>
      <c r="I10" s="48" t="s">
        <v>34</v>
      </c>
      <c r="J10" s="47"/>
      <c r="K10" s="47"/>
      <c r="L10" s="47"/>
      <c r="M10" s="47"/>
      <c r="N10" s="49"/>
      <c r="O10" s="50"/>
      <c r="P10" s="48"/>
      <c r="Q10" s="47"/>
      <c r="R10" s="47"/>
      <c r="S10" s="47"/>
      <c r="T10" s="47"/>
      <c r="U10" s="47"/>
      <c r="V10" s="47"/>
      <c r="W10" s="51" t="s">
        <v>34</v>
      </c>
      <c r="X10" s="51"/>
      <c r="Y10" s="49"/>
      <c r="Z10" s="42"/>
    </row>
    <row r="11" spans="1:26" ht="15.75">
      <c r="A11" s="34">
        <v>10</v>
      </c>
      <c r="B11" s="34">
        <v>274</v>
      </c>
      <c r="C11" s="35"/>
      <c r="D11" s="36"/>
      <c r="E11" s="43"/>
      <c r="F11" s="43"/>
      <c r="G11" s="38">
        <f t="shared" si="1"/>
        <v>0</v>
      </c>
      <c r="H11" s="39" t="s">
        <v>36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1"/>
      <c r="Z11" s="42"/>
    </row>
    <row r="12" spans="1:26" ht="15.75" thickBot="1">
      <c r="A12" s="34">
        <v>11</v>
      </c>
      <c r="B12" s="34">
        <v>278</v>
      </c>
      <c r="C12" s="44" t="s">
        <v>34</v>
      </c>
      <c r="D12" s="45"/>
      <c r="E12" s="46">
        <v>0.5006944444444444</v>
      </c>
      <c r="F12" s="46">
        <v>0.5048611111111111</v>
      </c>
      <c r="G12" s="38">
        <f t="shared" si="1"/>
        <v>0.004166666666666652</v>
      </c>
      <c r="H12" s="47">
        <v>41</v>
      </c>
      <c r="I12" s="48" t="s">
        <v>34</v>
      </c>
      <c r="J12" s="47"/>
      <c r="K12" s="47"/>
      <c r="L12" s="47"/>
      <c r="M12" s="47"/>
      <c r="N12" s="49"/>
      <c r="O12" s="50"/>
      <c r="P12" s="48"/>
      <c r="Q12" s="47"/>
      <c r="R12" s="47"/>
      <c r="S12" s="47"/>
      <c r="T12" s="47"/>
      <c r="U12" s="47"/>
      <c r="V12" s="47"/>
      <c r="W12" s="51" t="s">
        <v>34</v>
      </c>
      <c r="X12" s="51"/>
      <c r="Y12" s="49"/>
      <c r="Z12" s="42"/>
    </row>
    <row r="13" spans="1:26" ht="15.75">
      <c r="A13" s="34">
        <v>14</v>
      </c>
      <c r="B13" s="34">
        <v>285</v>
      </c>
      <c r="C13" s="35"/>
      <c r="D13" s="36"/>
      <c r="E13" s="43"/>
      <c r="F13" s="43"/>
      <c r="G13" s="38">
        <f t="shared" si="1"/>
        <v>0</v>
      </c>
      <c r="H13" s="39" t="s">
        <v>37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1"/>
      <c r="Z13" s="42"/>
    </row>
    <row r="14" spans="1:26" ht="15.75" thickBot="1">
      <c r="A14" s="34">
        <v>14</v>
      </c>
      <c r="B14" s="34">
        <v>287</v>
      </c>
      <c r="C14" s="44" t="s">
        <v>34</v>
      </c>
      <c r="D14" s="45"/>
      <c r="E14" s="46">
        <v>0.49236111111111114</v>
      </c>
      <c r="F14" s="46">
        <v>0.5013888888888889</v>
      </c>
      <c r="G14" s="38">
        <f t="shared" si="1"/>
        <v>0.009027777777777746</v>
      </c>
      <c r="H14" s="47">
        <v>36</v>
      </c>
      <c r="I14" s="48"/>
      <c r="J14" s="47"/>
      <c r="K14" s="47" t="s">
        <v>34</v>
      </c>
      <c r="L14" s="47"/>
      <c r="M14" s="47"/>
      <c r="N14" s="49"/>
      <c r="O14" s="50"/>
      <c r="P14" s="48"/>
      <c r="Q14" s="47"/>
      <c r="R14" s="47"/>
      <c r="S14" s="47" t="s">
        <v>34</v>
      </c>
      <c r="T14" s="47"/>
      <c r="U14" s="47"/>
      <c r="V14" s="47"/>
      <c r="W14" s="51"/>
      <c r="X14" s="51"/>
      <c r="Y14" s="49"/>
      <c r="Z14" s="42"/>
    </row>
    <row r="15" spans="1:26" ht="16.5" thickBot="1">
      <c r="A15" s="34">
        <v>15</v>
      </c>
      <c r="B15" s="34">
        <v>290</v>
      </c>
      <c r="C15" s="35"/>
      <c r="D15" s="36"/>
      <c r="E15" s="43"/>
      <c r="F15" s="43"/>
      <c r="G15" s="38">
        <f t="shared" si="1"/>
        <v>0</v>
      </c>
      <c r="H15" s="39" t="s">
        <v>38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  <c r="Z15" s="42"/>
    </row>
    <row r="16" spans="1:26" ht="16.5" thickBot="1">
      <c r="A16" s="34">
        <v>15</v>
      </c>
      <c r="B16" s="34">
        <v>291</v>
      </c>
      <c r="C16" s="35"/>
      <c r="D16" s="36"/>
      <c r="E16" s="43"/>
      <c r="F16" s="43"/>
      <c r="G16" s="38">
        <f t="shared" si="1"/>
        <v>0</v>
      </c>
      <c r="H16" s="39" t="s">
        <v>38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Z16" s="42"/>
    </row>
    <row r="17" spans="1:26" ht="15.75">
      <c r="A17" s="34">
        <v>25</v>
      </c>
      <c r="B17" s="34">
        <v>309</v>
      </c>
      <c r="C17" s="35"/>
      <c r="D17" s="36"/>
      <c r="E17" s="43"/>
      <c r="F17" s="43"/>
      <c r="G17" s="38">
        <f t="shared" si="1"/>
        <v>0</v>
      </c>
      <c r="H17" s="39" t="s">
        <v>39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42"/>
    </row>
    <row r="18" spans="1:26" ht="15">
      <c r="A18" s="34">
        <v>26</v>
      </c>
      <c r="B18" s="34">
        <v>312</v>
      </c>
      <c r="C18" s="44" t="s">
        <v>34</v>
      </c>
      <c r="D18" s="45"/>
      <c r="E18" s="46">
        <v>0.9513888888888888</v>
      </c>
      <c r="F18" s="46">
        <v>0.9638888888888889</v>
      </c>
      <c r="G18" s="38">
        <f t="shared" si="1"/>
        <v>0.012500000000000067</v>
      </c>
      <c r="H18" s="47">
        <v>31</v>
      </c>
      <c r="I18" s="48"/>
      <c r="J18" s="47"/>
      <c r="K18" s="47"/>
      <c r="L18" s="47"/>
      <c r="M18" s="47" t="s">
        <v>34</v>
      </c>
      <c r="N18" s="49"/>
      <c r="O18" s="50" t="s">
        <v>34</v>
      </c>
      <c r="P18" s="48"/>
      <c r="Q18" s="47"/>
      <c r="R18" s="47"/>
      <c r="S18" s="47"/>
      <c r="T18" s="47"/>
      <c r="U18" s="47"/>
      <c r="V18" s="47"/>
      <c r="W18" s="51"/>
      <c r="X18" s="51"/>
      <c r="Y18" s="49"/>
      <c r="Z18" s="42"/>
    </row>
    <row r="19" spans="1:26" ht="15.75" thickBot="1">
      <c r="A19" s="34">
        <v>31</v>
      </c>
      <c r="B19" s="34">
        <v>320</v>
      </c>
      <c r="C19" s="44" t="s">
        <v>34</v>
      </c>
      <c r="D19" s="45"/>
      <c r="E19" s="46">
        <v>0.5354166666666667</v>
      </c>
      <c r="F19" s="46">
        <v>0.5354166666666667</v>
      </c>
      <c r="G19" s="38">
        <f t="shared" si="1"/>
        <v>0</v>
      </c>
      <c r="H19" s="47">
        <v>10</v>
      </c>
      <c r="I19" s="48" t="s">
        <v>34</v>
      </c>
      <c r="J19" s="47"/>
      <c r="K19" s="47"/>
      <c r="L19" s="47"/>
      <c r="M19" s="47"/>
      <c r="N19" s="49"/>
      <c r="O19" s="50" t="s">
        <v>34</v>
      </c>
      <c r="P19" s="48"/>
      <c r="Q19" s="47"/>
      <c r="R19" s="47"/>
      <c r="S19" s="47"/>
      <c r="T19" s="47"/>
      <c r="U19" s="47"/>
      <c r="V19" s="47"/>
      <c r="W19" s="51"/>
      <c r="X19" s="51"/>
      <c r="Y19" s="49"/>
      <c r="Z19" s="42" t="s">
        <v>40</v>
      </c>
    </row>
    <row r="20" spans="1:26" ht="15.75" thickBot="1">
      <c r="A20" s="52">
        <f>COUNTA(A5:A19)</f>
        <v>15</v>
      </c>
      <c r="B20" s="52">
        <f>COUNTA(B5:B19)</f>
        <v>15</v>
      </c>
      <c r="C20" s="52">
        <f>COUNTA(C5:C19)</f>
        <v>8</v>
      </c>
      <c r="D20" s="52">
        <f>COUNTA(D5:D19)</f>
        <v>0</v>
      </c>
      <c r="E20" s="52"/>
      <c r="F20" s="52"/>
      <c r="G20" s="53">
        <f>AVERAGE(G5:G19)</f>
        <v>0.0038425925925925975</v>
      </c>
      <c r="H20" s="54">
        <f>SUM(H5:H19)/60</f>
        <v>4.666666666666667</v>
      </c>
      <c r="I20" s="52">
        <f aca="true" t="shared" si="2" ref="I20:Y20">COUNTA(I5:I19)</f>
        <v>3</v>
      </c>
      <c r="J20" s="52">
        <f t="shared" si="2"/>
        <v>1</v>
      </c>
      <c r="K20" s="52">
        <f t="shared" si="2"/>
        <v>2</v>
      </c>
      <c r="L20" s="52">
        <f t="shared" si="2"/>
        <v>0</v>
      </c>
      <c r="M20" s="52">
        <f t="shared" si="2"/>
        <v>2</v>
      </c>
      <c r="N20" s="52">
        <f t="shared" si="2"/>
        <v>0</v>
      </c>
      <c r="O20" s="52">
        <f t="shared" si="2"/>
        <v>3</v>
      </c>
      <c r="P20" s="52">
        <f t="shared" si="2"/>
        <v>0</v>
      </c>
      <c r="Q20" s="52">
        <f t="shared" si="2"/>
        <v>1</v>
      </c>
      <c r="R20" s="52">
        <f t="shared" si="2"/>
        <v>0</v>
      </c>
      <c r="S20" s="52">
        <f t="shared" si="2"/>
        <v>2</v>
      </c>
      <c r="T20" s="52">
        <f t="shared" si="2"/>
        <v>0</v>
      </c>
      <c r="U20" s="52">
        <f t="shared" si="2"/>
        <v>0</v>
      </c>
      <c r="V20" s="52">
        <f t="shared" si="2"/>
        <v>0</v>
      </c>
      <c r="W20" s="52">
        <f t="shared" si="2"/>
        <v>2</v>
      </c>
      <c r="X20" s="52">
        <f t="shared" si="2"/>
        <v>0</v>
      </c>
      <c r="Y20" s="52">
        <f t="shared" si="2"/>
        <v>0</v>
      </c>
      <c r="Z20" s="52"/>
    </row>
    <row r="21" spans="3:25" ht="14.25">
      <c r="C21" s="55"/>
      <c r="D21" s="55"/>
      <c r="E21" s="55"/>
      <c r="F21" s="55"/>
      <c r="G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3:25" ht="14.25">
      <c r="C22" s="55"/>
      <c r="D22" s="55"/>
      <c r="E22" s="55"/>
      <c r="F22" s="55"/>
      <c r="G22" s="55"/>
      <c r="J22">
        <f>SUM(I20,J20,K20,L20,M20,N20,)</f>
        <v>8</v>
      </c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3:25" ht="29.25" thickBot="1">
      <c r="C23" s="55"/>
      <c r="D23" s="55"/>
      <c r="E23" s="56"/>
      <c r="F23" s="56" t="s">
        <v>41</v>
      </c>
      <c r="G23" s="57" t="s">
        <v>42</v>
      </c>
      <c r="H23" s="55"/>
      <c r="I23" s="58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3:25" ht="14.25">
      <c r="C24" s="55"/>
      <c r="D24" s="55"/>
      <c r="E24" t="s">
        <v>13</v>
      </c>
      <c r="F24" s="55">
        <v>3</v>
      </c>
      <c r="G24" s="59">
        <f>AVERAGE(G10,G12,G19)</f>
        <v>0.003935185185185171</v>
      </c>
      <c r="H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3:25" ht="14.25">
      <c r="C25" s="55"/>
      <c r="D25" s="55"/>
      <c r="E25" t="s">
        <v>14</v>
      </c>
      <c r="F25" s="55">
        <v>1</v>
      </c>
      <c r="G25" s="59">
        <f>AVERAGE(G7)</f>
        <v>0.005555555555555536</v>
      </c>
      <c r="H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3:25" ht="14.25">
      <c r="C26" s="55"/>
      <c r="D26" s="55"/>
      <c r="E26" t="s">
        <v>43</v>
      </c>
      <c r="F26" s="55">
        <v>2</v>
      </c>
      <c r="G26" s="59">
        <f>AVERAGE(G8,G14)</f>
        <v>0.009375000000000022</v>
      </c>
      <c r="H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3:25" ht="14.25">
      <c r="C27" s="55"/>
      <c r="D27" s="55"/>
      <c r="E27" t="s">
        <v>44</v>
      </c>
      <c r="F27" s="55">
        <v>0</v>
      </c>
      <c r="G27" s="59">
        <v>0</v>
      </c>
      <c r="H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3:25" ht="15" thickBot="1">
      <c r="C28" s="55"/>
      <c r="D28" s="55"/>
      <c r="E28" s="60" t="s">
        <v>17</v>
      </c>
      <c r="F28" s="56">
        <v>2</v>
      </c>
      <c r="G28" s="61">
        <f>AVERAGE(G9,G18)</f>
        <v>0.010763888888888934</v>
      </c>
      <c r="H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3:25" ht="14.25">
      <c r="C29" s="55"/>
      <c r="D29" s="55"/>
      <c r="E29" s="55"/>
      <c r="F29" s="55">
        <f>SUM(F24:F28)</f>
        <v>8</v>
      </c>
      <c r="G29" s="59">
        <f>AVERAGE(G24:G28)</f>
        <v>0.005925925925925933</v>
      </c>
      <c r="H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3:25" ht="14.25">
      <c r="C30" s="55"/>
      <c r="D30" s="55"/>
      <c r="E30" s="55"/>
      <c r="F30" s="55"/>
      <c r="G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3:25" ht="14.25">
      <c r="C31" s="55"/>
      <c r="D31" s="55"/>
      <c r="E31" s="55"/>
      <c r="F31" s="55"/>
      <c r="G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</sheetData>
  <mergeCells count="12">
    <mergeCell ref="H6:Y6"/>
    <mergeCell ref="H11:Y11"/>
    <mergeCell ref="H13:Y13"/>
    <mergeCell ref="H15:Y15"/>
    <mergeCell ref="H16:Y16"/>
    <mergeCell ref="H17:Y17"/>
    <mergeCell ref="A1:Z1"/>
    <mergeCell ref="A2:B2"/>
    <mergeCell ref="C3:D3"/>
    <mergeCell ref="I3:N3"/>
    <mergeCell ref="O3:Y3"/>
    <mergeCell ref="H5:Y5"/>
  </mergeCells>
  <printOptions/>
  <pageMargins left="0.25" right="0.25" top="0.75" bottom="0.75" header="0.3" footer="0.3"/>
  <pageSetup fitToHeight="1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Cederholm</dc:creator>
  <cp:keywords/>
  <dc:description/>
  <cp:lastModifiedBy>Michael Cederholm</cp:lastModifiedBy>
  <cp:lastPrinted>2024-06-05T16:38:45Z</cp:lastPrinted>
  <dcterms:created xsi:type="dcterms:W3CDTF">2024-06-05T16:34:32Z</dcterms:created>
  <dcterms:modified xsi:type="dcterms:W3CDTF">2024-06-05T16:40:10Z</dcterms:modified>
  <cp:category/>
  <cp:version/>
  <cp:contentType/>
  <cp:contentStatus/>
</cp:coreProperties>
</file>